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<sst xmlns="http://schemas.openxmlformats.org/spreadsheetml/2006/main" count="78" uniqueCount="45">
  <si>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 xml:space="preserve">    </t>
  </si>
  <si>
    <t xml:space="preserve">COOP. INTEGRAL DE PROVISION DE </t>
  </si>
  <si>
    <t xml:space="preserve">                          SERVICIOS PUBLICOS DE TANDIL LTDA.</t>
  </si>
  <si>
    <t>REENTOSCADO 2021/2022</t>
  </si>
  <si>
    <t>MES\CONCEPTO</t>
  </si>
  <si>
    <t>OBRAS</t>
  </si>
  <si>
    <t>EQ. CONSTRUC.</t>
  </si>
  <si>
    <t>SUELDOS</t>
  </si>
  <si>
    <t>TOTAL</t>
  </si>
  <si>
    <t>SALDO ANTERIOR</t>
  </si>
  <si>
    <t>ABRIL</t>
  </si>
  <si>
    <t>TOTAL EGRESOS</t>
  </si>
  <si>
    <t xml:space="preserve"> </t>
  </si>
  <si>
    <t>TOTAL INGRESOS REENTOSCADO NETOS DE IVA 2021/2022</t>
  </si>
  <si>
    <t>MENOS</t>
  </si>
  <si>
    <t>TOTAL EGRESOS REENTOSCADO NETOS DE IVA 2021/2022</t>
  </si>
  <si>
    <t>IGUAL</t>
  </si>
  <si>
    <t>RESULTADO NETO DE IVA 2021/2022</t>
  </si>
  <si>
    <t xml:space="preserve">           SALDOS PENDIENTES DE COBRO</t>
  </si>
  <si>
    <t>CERTIFICADO Nº1 OBRA N° 14 –  FACT. 18/04/2022</t>
  </si>
  <si>
    <t>REENTOSCADO 2022</t>
  </si>
  <si>
    <t>TOTAL INGRESOS REENTOSCADO NETOS DE IVA 2022</t>
  </si>
  <si>
    <t>TOTAL EGRESOS REENTOSCADO NETOS DE IVA 2022</t>
  </si>
  <si>
    <t>RESULTADO NETO DE IVA 2022</t>
  </si>
  <si>
    <t>FONDOS PROV. BUENOS AIRES 2022</t>
  </si>
  <si>
    <t>TOTAL INGRESOS FONDOS PBA NETOS DE IVA 2022</t>
  </si>
  <si>
    <t>TOTAL EGRESOS FONDOS PBA NETOS DE IVA 2022</t>
  </si>
  <si>
    <t>CERTIFICADO N° 1 –  FACT. 11/05/2022</t>
  </si>
  <si>
    <t>COOP. INTEGRAL DE PROVISION DE SERVICIOS PUBLICOS DE TANDIL LTDA.</t>
  </si>
  <si>
    <t>PRESUPUESTO – ABRIL  2022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</si>
  <si>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</si>
  <si>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</si>
  <si>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</si>
  <si>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</si>
  <si>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</si>
  <si>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</si>
  <si>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</si>
  <si>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</si>
  <si>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 (*)</t>
  </si>
  <si>
    <t>* Otros trabajos</t>
  </si>
  <si>
    <t>Subtotal egresos ordinarios</t>
  </si>
  <si>
    <t xml:space="preserve">Saldo para cuota </t>
  </si>
  <si>
    <t>Saldo para cuota acumulado a Abril 2022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</si>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</sst>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&quot;$ &quot;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5" fontId="7" fillId="6" borderId="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4" fontId="8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8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-0.0075"/>
          <c:y val="0.0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3355"/>
          <c:w val="0.2925"/>
          <c:h val="0.484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'!$K$27:$K$31</c:f>
              <c:strCache/>
            </c:strRef>
          </c:cat>
          <c:val>
            <c:numRef>
              <c:f>'PRESUPUESTO '!$P$27:$P$31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21775"/>
          <c:w val="0.267"/>
          <c:h val="0.7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51</xdr:row>
      <xdr:rowOff>133350</xdr:rowOff>
    </xdr:from>
    <xdr:to>
      <xdr:col>3</xdr:col>
      <xdr:colOff>57150</xdr:colOff>
      <xdr:row>55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391525"/>
          <a:ext cx="2524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26</xdr:row>
      <xdr:rowOff>0</xdr:rowOff>
    </xdr:from>
    <xdr:to>
      <xdr:col>2</xdr:col>
      <xdr:colOff>1104900</xdr:colOff>
      <xdr:row>29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10050"/>
          <a:ext cx="2514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28575</xdr:rowOff>
    </xdr:from>
    <xdr:to>
      <xdr:col>6</xdr:col>
      <xdr:colOff>1257300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52400" y="3429000"/>
        <a:ext cx="64198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77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v>26098582.8</v>
      </c>
      <c r="D10" s="11">
        <v>19229999.52</v>
      </c>
      <c r="E10" s="11">
        <v>14600992.36</v>
      </c>
      <c r="F10" s="11">
        <v>59929574.67999999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836204</v>
      </c>
      <c r="D12" s="19">
        <v>0</v>
      </c>
      <c r="E12" s="19">
        <v>0</v>
      </c>
      <c r="F12" s="19">
        <v>836204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60765778.67999999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(4705753.5+5042898+2079873+2251293.75+2343800.7+4134744.9+2029689+1594485.9+530134.2+2742015.15+5963480.1+3429849.3+2900718.3+6069105.15+4521320.55+6209281.8+3256969.5+3792075.3+2502724.5+3445872.3+5942971.8+875094.3+2828193.9+1100232.9)/1.21</f>
        <v>66357502.31404957</v>
      </c>
    </row>
    <row r="18" spans="2:9" ht="12.75">
      <c r="B18" s="7" t="s">
        <v>14</v>
      </c>
      <c r="G18" s="26"/>
      <c r="I18" t="s">
        <v>12</v>
      </c>
    </row>
    <row r="19" spans="3:7" ht="12.75">
      <c r="C19" s="7" t="s">
        <v>15</v>
      </c>
      <c r="D19" s="7"/>
      <c r="E19" s="7"/>
      <c r="F19" s="7"/>
      <c r="G19" s="25">
        <f>F13</f>
        <v>60765778.67999999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+G17-G19-1</f>
        <v>5591722.6340495795</v>
      </c>
    </row>
    <row r="22" spans="3:7" ht="12.75">
      <c r="C22" s="29"/>
      <c r="D22" s="13"/>
      <c r="E22" s="13"/>
      <c r="F22" s="30"/>
      <c r="G22" s="31"/>
    </row>
    <row r="23" spans="2:7" ht="12.75">
      <c r="B23" s="32"/>
      <c r="C23" s="7" t="s">
        <v>18</v>
      </c>
      <c r="D23" s="7"/>
      <c r="E23" s="7"/>
      <c r="F23" s="7"/>
      <c r="G23" s="31"/>
    </row>
    <row r="24" spans="2:7" ht="12.75">
      <c r="B24" s="12"/>
      <c r="C24" s="33" t="s">
        <v>19</v>
      </c>
      <c r="D24" s="33"/>
      <c r="E24" s="33"/>
      <c r="F24" s="33"/>
      <c r="G24" s="34">
        <f>+1100232.9/1.21</f>
        <v>909283.388429752</v>
      </c>
    </row>
    <row r="25" spans="2:5" ht="12.75">
      <c r="B25" s="1"/>
      <c r="C25" s="1"/>
      <c r="E25" s="35"/>
    </row>
    <row r="26" spans="2:5" ht="12.75">
      <c r="B26" s="1"/>
      <c r="C26" s="1"/>
      <c r="E26" s="35"/>
    </row>
    <row r="27" ht="12.75">
      <c r="A27" t="s">
        <v>0</v>
      </c>
    </row>
    <row r="28" spans="4:7" ht="12.75">
      <c r="D28" s="2" t="s">
        <v>1</v>
      </c>
      <c r="E28" s="2"/>
      <c r="F28" s="2"/>
      <c r="G28" s="2"/>
    </row>
    <row r="29" spans="4:7" ht="12.75">
      <c r="D29" s="3" t="s">
        <v>2</v>
      </c>
      <c r="E29" s="3"/>
      <c r="F29" s="3"/>
      <c r="G29" s="3"/>
    </row>
    <row r="32" spans="3:5" ht="12.75">
      <c r="C32" s="5" t="s">
        <v>20</v>
      </c>
      <c r="D32" s="5"/>
      <c r="E32" s="5"/>
    </row>
    <row r="34" spans="2:6" ht="12.75">
      <c r="B34" s="7" t="s">
        <v>4</v>
      </c>
      <c r="C34" s="7" t="s">
        <v>5</v>
      </c>
      <c r="D34" s="7" t="s">
        <v>6</v>
      </c>
      <c r="E34" s="7" t="s">
        <v>7</v>
      </c>
      <c r="F34" s="7" t="s">
        <v>8</v>
      </c>
    </row>
    <row r="35" spans="2:6" ht="12.75">
      <c r="B35" s="8"/>
      <c r="C35" s="9"/>
      <c r="D35" s="9"/>
      <c r="E35" s="9"/>
      <c r="F35" s="9"/>
    </row>
    <row r="36" spans="2:6" ht="12.75">
      <c r="B36" s="10" t="s">
        <v>9</v>
      </c>
      <c r="C36" s="11">
        <v>1132690</v>
      </c>
      <c r="D36" s="11">
        <v>1078893</v>
      </c>
      <c r="E36" s="11">
        <v>829553</v>
      </c>
      <c r="F36" s="11">
        <v>3041136</v>
      </c>
    </row>
    <row r="37" spans="1:7" ht="12.75">
      <c r="A37" s="14"/>
      <c r="B37" s="15"/>
      <c r="C37" s="16"/>
      <c r="D37" s="16"/>
      <c r="E37" s="16"/>
      <c r="F37" s="16"/>
      <c r="G37" s="14"/>
    </row>
    <row r="38" spans="2:6" ht="12.75">
      <c r="B38" s="18" t="s">
        <v>10</v>
      </c>
      <c r="C38" s="19">
        <v>3137122</v>
      </c>
      <c r="D38" s="19">
        <v>2154891.88</v>
      </c>
      <c r="E38" s="19">
        <v>1487617.4</v>
      </c>
      <c r="F38" s="19">
        <v>6779631.279999999</v>
      </c>
    </row>
    <row r="39" spans="2:6" ht="12.75">
      <c r="B39" s="20"/>
      <c r="C39" s="20"/>
      <c r="D39" s="7" t="s">
        <v>11</v>
      </c>
      <c r="E39" s="7"/>
      <c r="F39" s="21">
        <f>SUM(F36:F38)</f>
        <v>9820767.28</v>
      </c>
    </row>
    <row r="40" spans="2:7" ht="12.75">
      <c r="B40" s="12"/>
      <c r="C40" s="12"/>
      <c r="D40" s="13"/>
      <c r="E40" s="13"/>
      <c r="F40" s="13"/>
      <c r="G40" s="22"/>
    </row>
    <row r="41" spans="2:7" ht="12.75">
      <c r="B41" s="12" t="s">
        <v>12</v>
      </c>
      <c r="C41" s="23"/>
      <c r="D41" s="22"/>
      <c r="E41" s="22"/>
      <c r="F41" s="13"/>
      <c r="G41" s="22"/>
    </row>
    <row r="42" spans="2:3" ht="12.75">
      <c r="B42" s="12"/>
      <c r="C42" s="12"/>
    </row>
    <row r="43" spans="2:7" ht="12.75">
      <c r="B43" s="24"/>
      <c r="C43" s="7" t="s">
        <v>21</v>
      </c>
      <c r="D43" s="7"/>
      <c r="E43" s="7"/>
      <c r="F43" s="7"/>
      <c r="G43" s="25">
        <v>0</v>
      </c>
    </row>
    <row r="44" spans="2:7" ht="12.75">
      <c r="B44" s="7" t="s">
        <v>14</v>
      </c>
      <c r="G44" s="26"/>
    </row>
    <row r="45" spans="3:7" ht="12.75">
      <c r="C45" s="7" t="s">
        <v>22</v>
      </c>
      <c r="D45" s="7"/>
      <c r="E45" s="7"/>
      <c r="F45" s="7"/>
      <c r="G45" s="25">
        <f>F39</f>
        <v>9820767.28</v>
      </c>
    </row>
    <row r="46" spans="2:7" ht="12.75">
      <c r="B46" s="7" t="s">
        <v>16</v>
      </c>
      <c r="G46" s="26"/>
    </row>
    <row r="47" spans="2:7" ht="12.75">
      <c r="B47" s="27"/>
      <c r="C47" s="7" t="s">
        <v>23</v>
      </c>
      <c r="D47" s="7"/>
      <c r="E47" s="7"/>
      <c r="F47" s="7"/>
      <c r="G47" s="28">
        <f>+G43-G45</f>
        <v>-9820767.28</v>
      </c>
    </row>
    <row r="48" spans="3:7" ht="12.75">
      <c r="C48" s="29"/>
      <c r="D48" s="13"/>
      <c r="E48" s="13"/>
      <c r="F48" s="30"/>
      <c r="G48" s="31"/>
    </row>
    <row r="49" spans="2:7" ht="12.75">
      <c r="B49" s="32"/>
      <c r="C49" s="7" t="s">
        <v>18</v>
      </c>
      <c r="D49" s="7"/>
      <c r="E49" s="7"/>
      <c r="F49" s="7"/>
      <c r="G49" s="31"/>
    </row>
    <row r="50" ht="12.75">
      <c r="B50" s="32"/>
    </row>
    <row r="51" spans="2:5" ht="12.75">
      <c r="B51" s="1"/>
      <c r="C51" s="1"/>
      <c r="E51" s="35"/>
    </row>
    <row r="54" spans="4:7" ht="12.75">
      <c r="D54" s="2" t="s">
        <v>1</v>
      </c>
      <c r="E54" s="2"/>
      <c r="F54" s="2"/>
      <c r="G54" s="2"/>
    </row>
    <row r="55" spans="4:7" ht="12.75">
      <c r="D55" s="3" t="s">
        <v>2</v>
      </c>
      <c r="E55" s="3"/>
      <c r="F55" s="3"/>
      <c r="G55" s="3"/>
    </row>
    <row r="58" spans="3:5" ht="12.75">
      <c r="C58" s="5" t="s">
        <v>24</v>
      </c>
      <c r="D58" s="5"/>
      <c r="E58" s="5"/>
    </row>
    <row r="60" spans="2:6" ht="12.75">
      <c r="B60" s="7" t="s">
        <v>4</v>
      </c>
      <c r="C60" s="7" t="s">
        <v>5</v>
      </c>
      <c r="D60" s="7" t="s">
        <v>6</v>
      </c>
      <c r="E60" s="7" t="s">
        <v>7</v>
      </c>
      <c r="F60" s="7" t="s">
        <v>8</v>
      </c>
    </row>
    <row r="61" spans="2:6" ht="12.75">
      <c r="B61" s="8"/>
      <c r="C61" s="9"/>
      <c r="D61" s="9"/>
      <c r="E61" s="9"/>
      <c r="F61" s="9"/>
    </row>
    <row r="62" spans="2:6" ht="12.75">
      <c r="B62" s="10" t="s">
        <v>9</v>
      </c>
      <c r="C62" s="11">
        <v>0</v>
      </c>
      <c r="D62" s="11">
        <v>0</v>
      </c>
      <c r="E62" s="11">
        <v>0</v>
      </c>
      <c r="F62" s="11">
        <v>0</v>
      </c>
    </row>
    <row r="63" spans="2:7" ht="12.75">
      <c r="B63" s="15"/>
      <c r="C63" s="16"/>
      <c r="D63" s="16"/>
      <c r="E63" s="16"/>
      <c r="F63" s="16"/>
      <c r="G63" s="14"/>
    </row>
    <row r="64" spans="2:6" ht="12.75">
      <c r="B64" s="18" t="s">
        <v>10</v>
      </c>
      <c r="C64" s="19">
        <v>3623094</v>
      </c>
      <c r="D64" s="19">
        <v>648173.99</v>
      </c>
      <c r="E64" s="19">
        <v>493242.73</v>
      </c>
      <c r="F64" s="19">
        <v>4764510.72</v>
      </c>
    </row>
    <row r="65" spans="2:6" ht="12.75">
      <c r="B65" s="20"/>
      <c r="C65" s="20"/>
      <c r="D65" s="7" t="s">
        <v>11</v>
      </c>
      <c r="E65" s="7"/>
      <c r="F65" s="21">
        <f>SUM(F62:F64)</f>
        <v>4764510.72</v>
      </c>
    </row>
    <row r="66" spans="2:7" ht="12.75">
      <c r="B66" s="12"/>
      <c r="C66" s="12"/>
      <c r="D66" s="13"/>
      <c r="E66" s="13"/>
      <c r="F66" s="13"/>
      <c r="G66" s="22"/>
    </row>
    <row r="67" spans="2:7" ht="12.75">
      <c r="B67" s="12" t="s">
        <v>12</v>
      </c>
      <c r="C67" s="23"/>
      <c r="D67" s="22"/>
      <c r="E67" s="22"/>
      <c r="F67" s="13"/>
      <c r="G67" s="22"/>
    </row>
    <row r="68" spans="2:3" ht="12.75">
      <c r="B68" s="12"/>
      <c r="C68" s="12"/>
    </row>
    <row r="69" spans="2:7" ht="12.75">
      <c r="B69" s="24"/>
      <c r="C69" s="7" t="s">
        <v>25</v>
      </c>
      <c r="D69" s="7"/>
      <c r="E69" s="7"/>
      <c r="F69" s="7"/>
      <c r="G69" s="25">
        <f>(4802146.8)/1.21</f>
        <v>3968716.3636363638</v>
      </c>
    </row>
    <row r="70" spans="2:7" ht="12.75">
      <c r="B70" s="7" t="s">
        <v>14</v>
      </c>
      <c r="G70" s="26"/>
    </row>
    <row r="71" spans="3:7" ht="12.75">
      <c r="C71" s="7" t="s">
        <v>26</v>
      </c>
      <c r="D71" s="7"/>
      <c r="E71" s="7"/>
      <c r="F71" s="7"/>
      <c r="G71" s="25">
        <f>F65</f>
        <v>4764510.72</v>
      </c>
    </row>
    <row r="72" spans="2:7" ht="12.75">
      <c r="B72" s="7" t="s">
        <v>16</v>
      </c>
      <c r="G72" s="26"/>
    </row>
    <row r="73" spans="2:7" ht="12.75">
      <c r="B73" s="27"/>
      <c r="C73" s="7" t="s">
        <v>23</v>
      </c>
      <c r="D73" s="7"/>
      <c r="E73" s="7"/>
      <c r="F73" s="7"/>
      <c r="G73" s="28">
        <f>+G69-G71</f>
        <v>-795794.356363636</v>
      </c>
    </row>
    <row r="74" spans="3:7" ht="12.75">
      <c r="C74" s="29"/>
      <c r="D74" s="13"/>
      <c r="E74" s="13"/>
      <c r="F74" s="30"/>
      <c r="G74" s="22"/>
    </row>
    <row r="75" spans="2:7" ht="12.75">
      <c r="B75" s="32"/>
      <c r="C75" s="7" t="s">
        <v>18</v>
      </c>
      <c r="D75" s="7"/>
      <c r="E75" s="7"/>
      <c r="F75" s="7"/>
      <c r="G75" s="22"/>
    </row>
    <row r="76" spans="2:7" ht="12.75">
      <c r="B76" s="12"/>
      <c r="C76" s="33" t="s">
        <v>27</v>
      </c>
      <c r="D76" s="33"/>
      <c r="E76" s="33"/>
      <c r="F76" s="33"/>
      <c r="G76" s="34">
        <f>+4802146.8/1.21</f>
        <v>3968716.3636363638</v>
      </c>
    </row>
    <row r="77" spans="2:3" ht="12.75">
      <c r="B77" s="12"/>
      <c r="C77" s="6"/>
    </row>
  </sheetData>
  <sheetProtection selectLockedCells="1" selectUnlockedCells="1"/>
  <mergeCells count="26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D28:G28"/>
    <mergeCell ref="D29:G29"/>
    <mergeCell ref="C32:E32"/>
    <mergeCell ref="D39:E39"/>
    <mergeCell ref="C43:F43"/>
    <mergeCell ref="C45:F45"/>
    <mergeCell ref="C47:F47"/>
    <mergeCell ref="C49:F49"/>
    <mergeCell ref="D54:G54"/>
    <mergeCell ref="D55:G55"/>
    <mergeCell ref="C58:E58"/>
    <mergeCell ref="D65:E65"/>
    <mergeCell ref="C69:F69"/>
    <mergeCell ref="C71:F71"/>
    <mergeCell ref="C73:F73"/>
    <mergeCell ref="C75:F75"/>
    <mergeCell ref="C76:F7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3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6" t="s">
        <v>28</v>
      </c>
      <c r="C1" s="36"/>
      <c r="D1" s="36"/>
      <c r="E1" s="36"/>
      <c r="F1" s="36"/>
      <c r="G1" s="36"/>
    </row>
    <row r="2" spans="2:16" ht="12.75">
      <c r="B2" s="37"/>
      <c r="C2" s="37"/>
      <c r="D2" s="37"/>
      <c r="E2" s="37"/>
      <c r="F2" s="37"/>
      <c r="G2" s="37"/>
      <c r="P2" s="38"/>
    </row>
    <row r="3" spans="2:17" ht="12.75">
      <c r="B3" s="39" t="s">
        <v>29</v>
      </c>
      <c r="C3" s="39"/>
      <c r="D3" s="39"/>
      <c r="E3" s="39"/>
      <c r="F3" s="39"/>
      <c r="G3" s="39"/>
      <c r="N3" s="17"/>
      <c r="O3" s="40"/>
      <c r="P3" s="40"/>
      <c r="Q3" s="38"/>
    </row>
    <row r="4" spans="2:17" ht="12.75">
      <c r="B4" s="39"/>
      <c r="C4" s="39"/>
      <c r="D4" s="39"/>
      <c r="E4" s="39" t="s">
        <v>30</v>
      </c>
      <c r="F4" s="39"/>
      <c r="G4" s="39"/>
      <c r="N4" s="17"/>
      <c r="O4" s="40"/>
      <c r="P4" s="40"/>
      <c r="Q4" s="38"/>
    </row>
    <row r="5" spans="2:17" ht="12.75">
      <c r="B5" s="41"/>
      <c r="C5" s="41"/>
      <c r="D5" s="41"/>
      <c r="E5" s="41"/>
      <c r="F5" s="41"/>
      <c r="G5" s="41"/>
      <c r="N5" s="17"/>
      <c r="O5" s="40"/>
      <c r="P5" s="40"/>
      <c r="Q5" s="38"/>
    </row>
    <row r="6" spans="2:16" ht="12.75">
      <c r="B6" s="42"/>
      <c r="C6" s="43"/>
      <c r="D6" s="43"/>
      <c r="E6" s="44"/>
      <c r="F6" s="45"/>
      <c r="G6" s="45"/>
      <c r="N6" s="17"/>
      <c r="O6" s="40"/>
      <c r="P6" s="40"/>
    </row>
    <row r="7" spans="2:17" ht="12.75">
      <c r="B7" s="46"/>
      <c r="C7" s="47"/>
      <c r="D7" s="47"/>
      <c r="E7" s="48" t="s">
        <v>31</v>
      </c>
      <c r="F7" s="48" t="s">
        <v>32</v>
      </c>
      <c r="G7" s="48" t="s">
        <v>33</v>
      </c>
      <c r="N7" s="17"/>
      <c r="O7" s="40"/>
      <c r="P7" s="40"/>
      <c r="Q7" s="38"/>
    </row>
    <row r="8" spans="2:17" ht="12.75">
      <c r="B8" s="49" t="s">
        <v>34</v>
      </c>
      <c r="C8" s="49"/>
      <c r="D8" s="49"/>
      <c r="E8" s="50">
        <v>11400000</v>
      </c>
      <c r="F8" s="50">
        <v>13775260.457024792</v>
      </c>
      <c r="G8" s="51">
        <v>2375260.457024792</v>
      </c>
      <c r="K8" s="38"/>
      <c r="N8" s="17"/>
      <c r="O8" s="40"/>
      <c r="P8" s="40"/>
      <c r="Q8" s="38"/>
    </row>
    <row r="9" spans="2:16" ht="12.75">
      <c r="B9" s="52"/>
      <c r="C9" s="53"/>
      <c r="D9" s="53"/>
      <c r="E9" s="54"/>
      <c r="F9" s="55"/>
      <c r="G9" s="54"/>
      <c r="K9" s="38"/>
      <c r="N9" s="17"/>
      <c r="O9" s="40"/>
      <c r="P9" s="40"/>
    </row>
    <row r="10" spans="2:17" ht="12.75">
      <c r="B10" s="56" t="s">
        <v>35</v>
      </c>
      <c r="C10" s="57"/>
      <c r="D10" s="57"/>
      <c r="E10" s="58">
        <v>-1500000</v>
      </c>
      <c r="F10" s="55">
        <v>-1509497.75</v>
      </c>
      <c r="G10" s="59">
        <v>-9497.75</v>
      </c>
      <c r="K10" s="38"/>
      <c r="N10" s="17"/>
      <c r="O10" s="40"/>
      <c r="P10" s="40"/>
      <c r="Q10" s="38"/>
    </row>
    <row r="11" spans="2:17" ht="12.75">
      <c r="B11" s="56" t="s">
        <v>36</v>
      </c>
      <c r="C11" s="57"/>
      <c r="D11" s="57"/>
      <c r="E11" s="58">
        <v>-790000</v>
      </c>
      <c r="F11" s="55">
        <v>-699765.8600000001</v>
      </c>
      <c r="G11" s="60">
        <v>90234.1399999999</v>
      </c>
      <c r="K11" s="61"/>
      <c r="L11" s="38"/>
      <c r="N11" s="17"/>
      <c r="O11" s="40"/>
      <c r="P11" s="40"/>
      <c r="Q11" s="38"/>
    </row>
    <row r="12" spans="2:16" ht="12.75">
      <c r="B12" s="56" t="s">
        <v>37</v>
      </c>
      <c r="C12" s="57"/>
      <c r="D12" s="57"/>
      <c r="E12" s="58">
        <v>-5760000</v>
      </c>
      <c r="F12" s="55">
        <v>-7945726.91</v>
      </c>
      <c r="G12" s="59">
        <v>-2185726.91</v>
      </c>
      <c r="K12" s="38"/>
      <c r="N12" s="17"/>
      <c r="O12" s="40"/>
      <c r="P12" s="40"/>
    </row>
    <row r="13" spans="2:16" ht="12.75">
      <c r="B13" s="56" t="s">
        <v>38</v>
      </c>
      <c r="C13" s="57"/>
      <c r="D13" s="57"/>
      <c r="E13" s="58">
        <v>-500000</v>
      </c>
      <c r="F13" s="55">
        <v>0</v>
      </c>
      <c r="G13" s="62">
        <v>500000</v>
      </c>
      <c r="K13" s="63"/>
      <c r="N13" s="17"/>
      <c r="O13" s="40"/>
      <c r="P13" s="40"/>
    </row>
    <row r="14" spans="2:16" ht="12.75">
      <c r="B14" s="56" t="s">
        <v>39</v>
      </c>
      <c r="C14" s="57"/>
      <c r="D14" s="57"/>
      <c r="E14" s="58">
        <v>-500000</v>
      </c>
      <c r="F14" s="55">
        <v>0</v>
      </c>
      <c r="G14" s="60">
        <v>500000</v>
      </c>
      <c r="K14" s="63"/>
      <c r="N14" s="17"/>
      <c r="O14" s="40"/>
      <c r="P14" s="40"/>
    </row>
    <row r="15" spans="2:17" ht="12.75">
      <c r="B15" s="56"/>
      <c r="C15" s="57"/>
      <c r="D15" s="57"/>
      <c r="E15" s="58"/>
      <c r="F15" s="55"/>
      <c r="G15" s="58"/>
      <c r="N15" s="17"/>
      <c r="O15" s="40"/>
      <c r="P15" s="40"/>
      <c r="Q15" s="38"/>
    </row>
    <row r="16" spans="2:17" ht="12.75">
      <c r="B16" s="64" t="s">
        <v>40</v>
      </c>
      <c r="C16" s="65"/>
      <c r="D16" s="65"/>
      <c r="E16" s="66">
        <v>-9050000</v>
      </c>
      <c r="F16" s="67">
        <v>-10154990.52</v>
      </c>
      <c r="G16" s="68">
        <v>-1104990.5200000003</v>
      </c>
      <c r="N16" s="17"/>
      <c r="O16" s="40"/>
      <c r="P16" s="40"/>
      <c r="Q16" s="38"/>
    </row>
    <row r="17" spans="2:16" ht="12.75">
      <c r="B17" s="69" t="s">
        <v>41</v>
      </c>
      <c r="C17" s="70"/>
      <c r="D17" s="70"/>
      <c r="E17" s="71">
        <v>2350000</v>
      </c>
      <c r="F17" s="71">
        <v>3620269.9370247927</v>
      </c>
      <c r="G17" s="72">
        <v>1270269.937024792</v>
      </c>
      <c r="K17" s="38"/>
      <c r="N17" s="17"/>
      <c r="O17" s="40"/>
      <c r="P17" s="40"/>
    </row>
    <row r="18" ht="12.75">
      <c r="K18" s="73"/>
    </row>
    <row r="19" spans="2:11" ht="12.75">
      <c r="B19" s="74" t="s">
        <v>42</v>
      </c>
      <c r="C19" s="74"/>
      <c r="D19" s="74"/>
      <c r="E19" s="74"/>
      <c r="F19" s="74"/>
      <c r="G19" s="75">
        <f>+12572636.57*2-5762860.2-7083444.7+13775260.46*2-8085595.56-10154990.52</f>
        <v>21608903.080000006</v>
      </c>
      <c r="K19" s="73"/>
    </row>
    <row r="20" ht="12.75">
      <c r="K20" s="73"/>
    </row>
    <row r="21" spans="2:17" ht="12.75">
      <c r="B21" s="1"/>
      <c r="C21" s="76"/>
      <c r="D21" s="76"/>
      <c r="E21" s="1"/>
      <c r="F21" s="77"/>
      <c r="G21" s="77"/>
      <c r="J21" s="14"/>
      <c r="K21" s="14" t="s">
        <v>12</v>
      </c>
      <c r="P21" s="38"/>
      <c r="Q21" s="38"/>
    </row>
    <row r="22" spans="2:16" ht="12.75">
      <c r="B22" s="1"/>
      <c r="C22" s="76"/>
      <c r="D22" s="76"/>
      <c r="E22" s="1"/>
      <c r="F22" s="77"/>
      <c r="G22" s="77"/>
      <c r="P22" s="38"/>
    </row>
    <row r="23" spans="2:17" ht="12.75">
      <c r="B23" s="1"/>
      <c r="C23" s="76"/>
      <c r="D23" s="76"/>
      <c r="E23" s="1"/>
      <c r="F23" s="77"/>
      <c r="G23" s="77"/>
      <c r="Q23" s="38"/>
    </row>
    <row r="24" spans="2:7" ht="12.75">
      <c r="B24" s="1"/>
      <c r="E24" s="1"/>
      <c r="F24" s="1"/>
      <c r="G24" s="1"/>
    </row>
    <row r="25" spans="2:14" ht="12.75">
      <c r="B25" s="1"/>
      <c r="E25" s="1"/>
      <c r="F25" s="1"/>
      <c r="G25" s="1"/>
      <c r="N25" s="38"/>
    </row>
    <row r="26" spans="2:7" ht="12.75">
      <c r="B26" s="1"/>
      <c r="E26" s="1"/>
      <c r="F26" s="1"/>
      <c r="G26" s="1"/>
    </row>
    <row r="27" spans="2:16" ht="12.75">
      <c r="B27" s="1"/>
      <c r="E27" s="1"/>
      <c r="F27" s="1" t="s">
        <v>12</v>
      </c>
      <c r="G27" s="1"/>
      <c r="K27" s="78" t="str">
        <f>+B10</f>
        <v>* Gastos Fijos </v>
      </c>
      <c r="L27" s="38"/>
      <c r="N27" s="79">
        <f>+O27/O32</f>
        <v>0.14864590439814612</v>
      </c>
      <c r="O27" s="38">
        <f>+F10</f>
        <v>-1509497.75</v>
      </c>
      <c r="P27" s="79">
        <f>O27/O32</f>
        <v>0.14864590439814612</v>
      </c>
    </row>
    <row r="28" spans="2:16" ht="12.75">
      <c r="B28" s="1"/>
      <c r="E28" s="1"/>
      <c r="F28" s="1"/>
      <c r="G28" s="1"/>
      <c r="K28" s="78" t="str">
        <f>+B11</f>
        <v>* Eq. de Alcantarillado </v>
      </c>
      <c r="L28" s="38"/>
      <c r="N28" s="79">
        <f>+O28/O32</f>
        <v>0.0689085685133658</v>
      </c>
      <c r="O28" s="38">
        <f>+F11</f>
        <v>-699765.8600000001</v>
      </c>
      <c r="P28" s="79">
        <f>O28/O32</f>
        <v>0.0689085685133658</v>
      </c>
    </row>
    <row r="29" spans="2:16" ht="12.75">
      <c r="B29" s="1"/>
      <c r="E29" s="1"/>
      <c r="F29" s="1"/>
      <c r="G29" s="1"/>
      <c r="K29" s="78" t="str">
        <f>+B12</f>
        <v>* Zonas </v>
      </c>
      <c r="N29" s="79">
        <f>+O29/O32</f>
        <v>0.7824455270884881</v>
      </c>
      <c r="O29" s="38">
        <f>+F12</f>
        <v>-7945726.91</v>
      </c>
      <c r="P29" s="79">
        <f>O29/O32</f>
        <v>0.7824455270884881</v>
      </c>
    </row>
    <row r="30" spans="2:16" ht="12.75">
      <c r="B30" s="1"/>
      <c r="E30" s="1"/>
      <c r="F30" s="1"/>
      <c r="G30" s="1"/>
      <c r="K30" t="s">
        <v>43</v>
      </c>
      <c r="N30" s="79">
        <f>+O30/O32</f>
        <v>0</v>
      </c>
      <c r="O30" s="78">
        <f>+F13</f>
        <v>0</v>
      </c>
      <c r="P30" s="79">
        <f>O30/O32</f>
        <v>0</v>
      </c>
    </row>
    <row r="31" spans="2:16" ht="12.75">
      <c r="B31" s="1"/>
      <c r="E31" s="1"/>
      <c r="F31" s="1"/>
      <c r="G31" s="1"/>
      <c r="K31" t="s">
        <v>44</v>
      </c>
      <c r="N31" s="79">
        <f>+O31/O32</f>
        <v>0</v>
      </c>
      <c r="O31" s="78">
        <f>+F14</f>
        <v>0</v>
      </c>
      <c r="P31" s="79">
        <f>O31/O32</f>
        <v>0</v>
      </c>
    </row>
    <row r="32" spans="2:16" ht="12.75">
      <c r="B32" s="1"/>
      <c r="E32" s="1"/>
      <c r="F32" s="1"/>
      <c r="G32" s="1"/>
      <c r="O32" s="78">
        <f>SUM(F10:F14)</f>
        <v>-10154990.52</v>
      </c>
      <c r="P32" s="80">
        <f>SUM(P27:P30)</f>
        <v>1</v>
      </c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  <row r="43" spans="2:7" ht="12.75">
      <c r="B43" s="1"/>
      <c r="E43" s="1"/>
      <c r="F43" s="1"/>
      <c r="G43" s="1"/>
    </row>
  </sheetData>
  <sheetProtection selectLockedCells="1" selectUnlockedCells="1"/>
  <mergeCells count="4">
    <mergeCell ref="B1:G1"/>
    <mergeCell ref="B3:G3"/>
    <mergeCell ref="B8:D8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2022-06-22T12:10:11Z</dcterms:created>
  <dcterms:modified xsi:type="dcterms:W3CDTF">2022-06-22T12:11:16Z</dcterms:modified>
  <cp:category/>
  <cp:version/>
  <cp:contentType/>
  <cp:contentStatus/>
  <cp:revision>1</cp:revision>
</cp:coreProperties>
</file>